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2360" activeTab="0"/>
  </bookViews>
  <sheets>
    <sheet name="Sheet 1 - Brz pregled troskov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<sst xmlns="http://schemas.openxmlformats.org/spreadsheetml/2006/main" count="20" uniqueCount="19">
  <si>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EUR</t>
  </si>
  <si>
    <t>RSD</t>
  </si>
  <si>
    <t>Operativni troškovi</t>
  </si>
  <si>
    <t>EUR (mesečno)</t>
  </si>
  <si>
    <t>Željena mesečna plata</t>
  </si>
  <si>
    <t>Telefon</t>
  </si>
  <si>
    <t>Neto (godišnje)</t>
  </si>
  <si>
    <t>Internet</t>
  </si>
  <si>
    <t>Bruto (godišnje)</t>
  </si>
  <si>
    <t>Oprema</t>
  </si>
  <si>
    <t>Mogući porez?</t>
  </si>
  <si>
    <t>Amortizacija</t>
  </si>
  <si>
    <t>15% za operativne troškove</t>
  </si>
  <si>
    <t>Računovodstvo</t>
  </si>
  <si>
    <t>Ukupno</t>
  </si>
  <si>
    <t>Radnih dana (godišnje)</t>
  </si>
  <si>
    <t>Procenat aktivnog rada</t>
  </si>
  <si>
    <t>Cena radnog dana</t>
  </si>
  <si>
    <t>Cena radnog sata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</si>
</sst>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€-2]#,##0.00"/>
    <numFmt numFmtId="165" formatCode="#,##0%"/>
  </numFmts>
  <fonts count="4">
    <font>
      <sz val="11"/>
      <color indexed="8"/>
      <name val="Helvetica Neue"/>
      <family val="0"/>
    </font>
    <font>
      <sz val="10"/>
      <color indexed="63"/>
      <name val="Helvetica Neue"/>
      <family val="0"/>
    </font>
    <font>
      <b/>
      <sz val="10"/>
      <color indexed="63"/>
      <name val="Helvetica Neue"/>
      <family val="0"/>
    </font>
    <font>
      <b/>
      <i/>
      <sz val="16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164" fontId="1" fillId="3" borderId="4" xfId="0" applyNumberFormat="1" applyFont="1" applyFill="1" applyBorder="1" applyAlignment="1">
      <alignment vertical="top"/>
    </xf>
    <xf numFmtId="0" fontId="1" fillId="4" borderId="5" xfId="0" applyNumberFormat="1" applyFont="1" applyFill="1" applyBorder="1" applyAlignment="1">
      <alignment vertical="top"/>
    </xf>
    <xf numFmtId="0" fontId="1" fillId="4" borderId="6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left" vertical="top" wrapText="1"/>
    </xf>
    <xf numFmtId="164" fontId="1" fillId="4" borderId="7" xfId="0" applyNumberFormat="1" applyFont="1" applyFill="1" applyBorder="1" applyAlignment="1">
      <alignment vertical="top"/>
    </xf>
    <xf numFmtId="0" fontId="1" fillId="4" borderId="1" xfId="0" applyNumberFormat="1" applyFont="1" applyFill="1" applyBorder="1" applyAlignment="1">
      <alignment vertical="top"/>
    </xf>
    <xf numFmtId="164" fontId="1" fillId="4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right" vertical="top" wrapText="1"/>
    </xf>
    <xf numFmtId="165" fontId="1" fillId="4" borderId="1" xfId="0" applyNumberFormat="1" applyFont="1" applyFill="1" applyBorder="1" applyAlignment="1">
      <alignment vertical="top"/>
    </xf>
    <xf numFmtId="3" fontId="1" fillId="4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DCDCD"/>
      <rgbColor rgb="00CCCC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B5" sqref="B5"/>
    </sheetView>
  </sheetViews>
  <sheetFormatPr defaultColWidth="8.796875" defaultRowHeight="19.5" customHeight="1"/>
  <cols>
    <col min="1" max="1" width="19.8984375" style="1" customWidth="1"/>
    <col min="2" max="3" width="12.09765625" style="1" customWidth="1"/>
    <col min="4" max="4" width="1.203125" style="1" customWidth="1"/>
    <col min="5" max="6" width="12.09765625" style="1" customWidth="1"/>
    <col min="7" max="16384" width="10.19921875" style="1" customWidth="1"/>
  </cols>
  <sheetData>
    <row r="1" spans="1:6" ht="25.5">
      <c r="A1" s="2"/>
      <c r="B1" s="3" t="s">
        <v>0</v>
      </c>
      <c r="C1" s="2" t="s">
        <v>1</v>
      </c>
      <c r="D1" s="2"/>
      <c r="E1" s="2" t="s">
        <v>2</v>
      </c>
      <c r="F1" s="2" t="s">
        <v>3</v>
      </c>
    </row>
    <row r="2" spans="1:6" ht="14.25">
      <c r="A2" s="4" t="s">
        <v>4</v>
      </c>
      <c r="B2" s="5">
        <v>1000</v>
      </c>
      <c r="C2" s="6">
        <f aca="true" t="shared" si="0" ref="C2:C8">B2*80</f>
        <v>80000</v>
      </c>
      <c r="D2" s="6"/>
      <c r="E2" s="6" t="s">
        <v>5</v>
      </c>
      <c r="F2" s="7">
        <v>35</v>
      </c>
    </row>
    <row r="3" spans="1:6" ht="14.25">
      <c r="A3" s="8" t="s">
        <v>6</v>
      </c>
      <c r="B3" s="9">
        <f>B2*12</f>
        <v>12000</v>
      </c>
      <c r="C3" s="10">
        <f t="shared" si="0"/>
        <v>960000</v>
      </c>
      <c r="D3" s="10"/>
      <c r="E3" s="10" t="s">
        <v>7</v>
      </c>
      <c r="F3" s="10">
        <v>25</v>
      </c>
    </row>
    <row r="4" spans="1:6" ht="14.25">
      <c r="A4" s="8" t="s">
        <v>8</v>
      </c>
      <c r="B4" s="11">
        <f>B3*1.75</f>
        <v>21000</v>
      </c>
      <c r="C4" s="10">
        <f t="shared" si="0"/>
        <v>1680000</v>
      </c>
      <c r="D4" s="10"/>
      <c r="E4" s="10" t="s">
        <v>9</v>
      </c>
      <c r="F4" s="10">
        <f>1200/12</f>
        <v>100</v>
      </c>
    </row>
    <row r="5" spans="1:6" ht="14.25">
      <c r="A5" s="8" t="s">
        <v>10</v>
      </c>
      <c r="B5" s="11">
        <f>IF(B3&gt;12000,(B3-12000)*0.1,0)</f>
        <v>0</v>
      </c>
      <c r="C5" s="10">
        <f t="shared" si="0"/>
        <v>0</v>
      </c>
      <c r="D5" s="10"/>
      <c r="E5" s="10" t="s">
        <v>11</v>
      </c>
      <c r="F5" s="10">
        <f>F4*0.33</f>
        <v>33</v>
      </c>
    </row>
    <row r="6" spans="1:6" ht="25.5">
      <c r="A6" s="8" t="s">
        <v>12</v>
      </c>
      <c r="B6" s="11">
        <f>B4*0.15</f>
        <v>3150</v>
      </c>
      <c r="C6" s="10">
        <f t="shared" si="0"/>
        <v>252000</v>
      </c>
      <c r="D6" s="10"/>
      <c r="E6" s="10" t="s">
        <v>13</v>
      </c>
      <c r="F6" s="10">
        <v>50</v>
      </c>
    </row>
    <row r="7" spans="1:6" ht="14.25">
      <c r="A7" s="12" t="s">
        <v>2</v>
      </c>
      <c r="B7" s="11">
        <f>SUM(F2:F6)*12</f>
        <v>2916</v>
      </c>
      <c r="C7" s="10">
        <f t="shared" si="0"/>
        <v>233280</v>
      </c>
      <c r="D7" s="10"/>
      <c r="E7" s="10"/>
      <c r="F7" s="10"/>
    </row>
    <row r="8" spans="1:6" ht="14.25">
      <c r="A8" s="12" t="s">
        <v>14</v>
      </c>
      <c r="B8" s="11">
        <f>B4+B5+B6+B7</f>
        <v>27066</v>
      </c>
      <c r="C8" s="10">
        <f t="shared" si="0"/>
        <v>2165280</v>
      </c>
      <c r="D8" s="10"/>
      <c r="E8" s="10"/>
      <c r="F8" s="10"/>
    </row>
    <row r="9" spans="1:6" ht="14.25">
      <c r="A9" s="8" t="s">
        <v>15</v>
      </c>
      <c r="B9" s="10">
        <v>240</v>
      </c>
      <c r="C9" s="10"/>
      <c r="D9" s="10"/>
      <c r="E9" s="10"/>
      <c r="F9" s="10"/>
    </row>
    <row r="10" spans="1:6" ht="14.25">
      <c r="A10" s="8" t="s">
        <v>16</v>
      </c>
      <c r="B10" s="13">
        <v>0.33</v>
      </c>
      <c r="C10" s="10"/>
      <c r="D10" s="10"/>
      <c r="E10" s="10"/>
      <c r="F10" s="10"/>
    </row>
    <row r="11" spans="1:6" ht="14.25">
      <c r="A11" s="8" t="s">
        <v>17</v>
      </c>
      <c r="B11" s="11">
        <f>B8/(B9*B10)</f>
        <v>341.74242424242425</v>
      </c>
      <c r="C11" s="14">
        <f>B11*80</f>
        <v>27339.39393939394</v>
      </c>
      <c r="D11" s="14"/>
      <c r="E11" s="14"/>
      <c r="F11" s="14"/>
    </row>
    <row r="12" spans="1:6" ht="14.25">
      <c r="A12" s="8" t="s">
        <v>18</v>
      </c>
      <c r="B12" s="11">
        <f>B11/6</f>
        <v>56.957070707070706</v>
      </c>
      <c r="C12" s="14">
        <f>B12*80</f>
        <v>4556.565656565656</v>
      </c>
      <c r="D12" s="14"/>
      <c r="E12" s="14"/>
      <c r="F12" s="14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Recevic</cp:lastModifiedBy>
  <dcterms:modified xsi:type="dcterms:W3CDTF">2008-01-15T10:03:54Z</dcterms:modified>
  <cp:category/>
  <cp:version/>
  <cp:contentType/>
  <cp:contentStatus/>
</cp:coreProperties>
</file>